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8"/>
  <workbookPr defaultThemeVersion="166925"/>
  <mc:AlternateContent xmlns:mc="http://schemas.openxmlformats.org/markup-compatibility/2006">
    <mc:Choice Requires="x15">
      <x15ac:absPath xmlns:x15ac="http://schemas.microsoft.com/office/spreadsheetml/2010/11/ac" url="/Users/sratcliff2/Box/GSA President (2019-2020)/February Meeting (02:07:2020)/"/>
    </mc:Choice>
  </mc:AlternateContent>
  <xr:revisionPtr revIDLastSave="0" documentId="8_{9DCE7A56-1196-8143-9B3E-CF6FDCC62F9E}" xr6:coauthVersionLast="45" xr6:coauthVersionMax="45" xr10:uidLastSave="{00000000-0000-0000-0000-000000000000}"/>
  <bookViews>
    <workbookView xWindow="0" yWindow="0" windowWidth="28800" windowHeight="18000" activeTab="1" xr2:uid="{15BC3C1F-7A95-4D2E-910C-911F023F49F2}"/>
  </bookViews>
  <sheets>
    <sheet name="Spring 2020 Awards" sheetId="1" r:id="rId1"/>
    <sheet name="Rankings - Amounts Awarded" sheetId="2" r:id="rId2"/>
  </sheets>
  <definedNames>
    <definedName name="_xlnm.Print_Area" localSheetId="1">'Rankings - Amounts Awarded'!$A$1:$N$12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12" i="2" l="1"/>
  <c r="I3" i="2"/>
  <c r="I4" i="2"/>
  <c r="I5" i="2"/>
  <c r="I6" i="2"/>
  <c r="I7" i="2"/>
  <c r="I8" i="2"/>
  <c r="I9" i="2"/>
  <c r="I10" i="2"/>
  <c r="H12" i="2" l="1"/>
  <c r="E12" i="2" l="1"/>
  <c r="F12" i="2"/>
  <c r="G12" i="2" l="1"/>
  <c r="F77" i="1" l="1"/>
  <c r="F78" i="1"/>
  <c r="F76" i="1"/>
  <c r="F81" i="1" s="1"/>
  <c r="F68" i="1"/>
  <c r="F69" i="1"/>
  <c r="F67" i="1"/>
  <c r="F59" i="1"/>
  <c r="F60" i="1"/>
  <c r="F58" i="1"/>
  <c r="F50" i="1"/>
  <c r="F51" i="1"/>
  <c r="F49" i="1"/>
  <c r="F41" i="1"/>
  <c r="F42" i="1"/>
  <c r="F40" i="1"/>
  <c r="F32" i="1"/>
  <c r="F33" i="1"/>
  <c r="F36" i="1" s="1"/>
  <c r="F31" i="1"/>
  <c r="F23" i="1"/>
  <c r="F24" i="1"/>
  <c r="F22" i="1"/>
  <c r="F14" i="1"/>
  <c r="F18" i="1" s="1"/>
  <c r="F15" i="1"/>
  <c r="F13" i="1"/>
  <c r="F5" i="1"/>
  <c r="F6" i="1"/>
  <c r="F4" i="1"/>
  <c r="F9" i="1" s="1"/>
  <c r="F27" i="1" l="1"/>
  <c r="F54" i="1"/>
  <c r="F72" i="1"/>
  <c r="F45" i="1"/>
  <c r="F63" i="1"/>
</calcChain>
</file>

<file path=xl/sharedStrings.xml><?xml version="1.0" encoding="utf-8"?>
<sst xmlns="http://schemas.openxmlformats.org/spreadsheetml/2006/main" count="273" uniqueCount="90">
  <si>
    <t>Application ID</t>
  </si>
  <si>
    <t>Applicant Name</t>
  </si>
  <si>
    <t>Reviewer 3</t>
  </si>
  <si>
    <t>Reviewer 2</t>
  </si>
  <si>
    <t xml:space="preserve">Reviewer 1 </t>
  </si>
  <si>
    <t>Criterion 1: Description of Research (15)</t>
  </si>
  <si>
    <t>Criterion 2: Involvement (5)</t>
  </si>
  <si>
    <t>Criterion 3: Conference Importance (5)</t>
  </si>
  <si>
    <t>Criterion 4: Visibility of UNL (5)</t>
  </si>
  <si>
    <t>Total (30)</t>
  </si>
  <si>
    <t>Applicant summarizes research in a clear and concise way that can be understood by fellow graduate students who may not be in their area of study. Reviewer can clearly understand the goals and outcomes of the research to be presented.</t>
  </si>
  <si>
    <t>Reviewer can clearly understand the goals, Applicant addresses their part/involvement in the research.</t>
  </si>
  <si>
    <t>Applicant describes the importance of attending this conference for the advancement of their career and the impact it will have on other members in their group/lab at the University.</t>
  </si>
  <si>
    <t xml:space="preserve">Applicant describes how attending the conference will further the name and reputation of the University. </t>
  </si>
  <si>
    <t>Timothy Cook</t>
  </si>
  <si>
    <t>Elizabeth Hasseler</t>
  </si>
  <si>
    <t>Patrick Hoehne</t>
  </si>
  <si>
    <t>Eric Rodene</t>
  </si>
  <si>
    <t>Jaspreet Sandhu</t>
  </si>
  <si>
    <t>Sean Scanlon</t>
  </si>
  <si>
    <t>Ou Wenqi</t>
  </si>
  <si>
    <t>Reviewer 1 Yuenjung Joo</t>
  </si>
  <si>
    <t>Reviewer 2 Trevor Kauer</t>
  </si>
  <si>
    <t>Reviewer 3 Stacey Waite</t>
  </si>
  <si>
    <t>Reviewer 1 Donger Liu</t>
  </si>
  <si>
    <t>Reviewer 3 Yuzhen Zhou</t>
  </si>
  <si>
    <t>Reviewer 1 Andrew Husa</t>
  </si>
  <si>
    <t>Reviewer 2 Donger Liu</t>
  </si>
  <si>
    <t>Hannah Kerby</t>
  </si>
  <si>
    <t>Reviewer 2 Rosalba Rodriguez Pena</t>
  </si>
  <si>
    <t>Reviewer 3 Bikram Upadhyaya</t>
  </si>
  <si>
    <t>Reviewer 1 Badri Khanal</t>
  </si>
  <si>
    <t>Reviewer 2 Jiating Li</t>
  </si>
  <si>
    <t>Reviewer 1 Toni Morgan</t>
  </si>
  <si>
    <t>Reviewer 2 Katie Mowat</t>
  </si>
  <si>
    <t>Reviewer 2 Hope Nakabuye</t>
  </si>
  <si>
    <t>Oral</t>
  </si>
  <si>
    <t>National</t>
  </si>
  <si>
    <t>Location (International-5, National-4, Regional-3)</t>
  </si>
  <si>
    <t>Presentation Type (Poster-3, Oral-5)</t>
  </si>
  <si>
    <t>Total Points (100)</t>
  </si>
  <si>
    <t xml:space="preserve">International </t>
  </si>
  <si>
    <t>National Travel Award Shall Not Exceed - $400; International Travel Award Shall Not Exceed - $600 : $5,000 for the Spring 2020 Award Cycle</t>
  </si>
  <si>
    <t>Reviewer 2 Venn Jemkur</t>
  </si>
  <si>
    <t>Reviewer 3 Hideo Suzuki</t>
  </si>
  <si>
    <t>Reviewer 3 Bruce Dvorak</t>
  </si>
  <si>
    <t>Reviewer 3 Ninaad Lasrado</t>
  </si>
  <si>
    <t>First</t>
  </si>
  <si>
    <t>Last</t>
  </si>
  <si>
    <t>Location</t>
  </si>
  <si>
    <t>Amount Requested</t>
  </si>
  <si>
    <t>Amount Awarded</t>
  </si>
  <si>
    <t>Total Score</t>
  </si>
  <si>
    <t>Awarded (Y/N)</t>
  </si>
  <si>
    <t xml:space="preserve">Sean </t>
  </si>
  <si>
    <t>Scanlon</t>
  </si>
  <si>
    <t>Hannah</t>
  </si>
  <si>
    <t>Kerby</t>
  </si>
  <si>
    <t>Cook</t>
  </si>
  <si>
    <t>Timothy</t>
  </si>
  <si>
    <t>International</t>
  </si>
  <si>
    <t>Hasseler</t>
  </si>
  <si>
    <t>Elizabeth</t>
  </si>
  <si>
    <t>Wenqi</t>
  </si>
  <si>
    <t>Ou</t>
  </si>
  <si>
    <t>Patrick</t>
  </si>
  <si>
    <t>Hoehne</t>
  </si>
  <si>
    <t>Eric</t>
  </si>
  <si>
    <t>Rodene</t>
  </si>
  <si>
    <t>Jaspreet Kaur</t>
  </si>
  <si>
    <t>Sandhu</t>
  </si>
  <si>
    <t>Reviewer 3 Julia Reilly</t>
  </si>
  <si>
    <t>Lodging</t>
  </si>
  <si>
    <t>Transportation</t>
  </si>
  <si>
    <t>Amount Covers Transportation (Y/N)</t>
  </si>
  <si>
    <t>N</t>
  </si>
  <si>
    <t>Y</t>
  </si>
  <si>
    <t>Amount Covers Lodging (Y/N)</t>
  </si>
  <si>
    <t>1</t>
  </si>
  <si>
    <t>2</t>
  </si>
  <si>
    <t>Reviewer 3 Emily Kazyak</t>
  </si>
  <si>
    <t>Reviewer 1 Herbert Harms</t>
  </si>
  <si>
    <t>SPRING 2020 Travel GTAP Award Winners List</t>
  </si>
  <si>
    <t>Response to Award</t>
  </si>
  <si>
    <t xml:space="preserve">If awards increased each by $200 ($600 for Domestic travel and $800 for International) with the amount of applications we would have only awarded $5,200. Which is only $200 above what we had to spend per semester and awards all applications. </t>
  </si>
  <si>
    <t>Could GTAP - GSA committee act as a reviewing body? All applications for the year funnel through the committee and are reviewed by their peers just not necessarily within their field of study.</t>
  </si>
  <si>
    <t>Entire GSA body acts as pull for reviewers? Maybe peers consist of two students off the GTAP committee and their GSA representative for the field of study the application is under. If no GSA rep is appointed than falls to next representative whose department is closely related. If rep is the one submitting or has a conflict with reviewing it could also fall to another GTAP or GSA member. Faculty reviewers could still be solicited as normal since their turn-over is not as drastic as students; we could build up a comprehensive list of potential faculty reviewers to make it easier to find a reviewer when the time comes.</t>
  </si>
  <si>
    <t>Rolling Application Cycle: how do we deal with time cut offs to allow for review? How do we fairly award amounts; we are not grading based on comparision to other submissions. Should there be a baseline/threshold that if students score above the will be awarded? Should there be a larger influence on location determining whether someone gets awarded or another tiered amount for Regional travel ($400 or $250)?</t>
  </si>
  <si>
    <t>Maybe we don't do rolling admission but look at udjusting the cycles. January submission, end of February know results then conference travel is usually in March or April months. Summer could be the same. Fall submission in August or earlier in the summer before classes start up, results in Sep. When do Fall conferences usually happen??</t>
  </si>
  <si>
    <t xml:space="preserve">Estimated Change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</si>
</sst>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7" x14ac:knownFonts="1">
    <font>
      <sz val="11"/>
      <color theme="1"/>
      <name val="Calibri"/>
      <family val="2"/>
      <scheme val="minor"/>
    </font>
    <font>
      <sz val="8"/>
      <color theme="1"/>
      <name val="Calibri"/>
      <family val="2"/>
      <scheme val="minor"/>
    </font>
    <font>
      <sz val="11"/>
      <color rgb="FFFF0000"/>
      <name val="Calibri"/>
      <family val="2"/>
      <scheme val="minor"/>
    </font>
    <font>
      <sz val="11"/>
      <color theme="1"/>
      <name val="Calibri"/>
      <family val="2"/>
      <scheme val="minor"/>
    </font>
    <font>
      <sz val="11"/>
      <color theme="0"/>
      <name val="Calibri"/>
      <family val="2"/>
      <scheme val="minor"/>
    </font>
    <font>
      <sz val="8"/>
      <name val="Calibri"/>
      <family val="2"/>
      <scheme val="minor"/>
    </font>
    <font>
      <b/>
      <sz val="12"/>
      <color theme="1"/>
      <name val="Calibri"/>
      <family val="2"/>
      <scheme val="minor"/>
    </font>
  </fonts>
  <fills count="5">
    <fill>
      <patternFill patternType="none"/>
    </fill>
    <fill>
      <patternFill patternType="gray125"/>
    </fill>
    <fill>
      <patternFill patternType="solid">
        <fgColor theme="7" tint="0.59999389629810485"/>
        <bgColor indexed="64"/>
      </patternFill>
    </fill>
    <fill>
      <patternFill patternType="solid">
        <fgColor theme="2"/>
        <bgColor indexed="64"/>
      </patternFill>
    </fill>
    <fill>
      <patternFill patternType="solid">
        <fgColor rgb="FFFF0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44" fontId="3" fillId="0" borderId="0" applyFont="0" applyFill="0" applyBorder="0" applyAlignment="0" applyProtection="0"/>
  </cellStyleXfs>
  <cellXfs count="44">
    <xf numFmtId="0" fontId="0" fillId="0" borderId="0" xfId="0"/>
    <xf numFmtId="0" fontId="0" fillId="0" borderId="0" xfId="0" applyFont="1" applyAlignment="1">
      <alignment horizontal="center"/>
    </xf>
    <xf numFmtId="0" fontId="0" fillId="0" borderId="0" xfId="0" applyFont="1"/>
    <xf numFmtId="0" fontId="0" fillId="2" borderId="1" xfId="0" applyFont="1" applyFill="1" applyBorder="1" applyAlignment="1">
      <alignment horizontal="center"/>
    </xf>
    <xf numFmtId="0" fontId="0" fillId="2" borderId="1" xfId="0" applyFont="1" applyFill="1" applyBorder="1" applyAlignment="1">
      <alignment horizontal="left"/>
    </xf>
    <xf numFmtId="0" fontId="0" fillId="0" borderId="1" xfId="0" applyFont="1" applyBorder="1" applyAlignment="1">
      <alignment horizontal="right"/>
    </xf>
    <xf numFmtId="0" fontId="0" fillId="0" borderId="1" xfId="0" applyFont="1" applyBorder="1" applyAlignment="1">
      <alignment horizontal="center"/>
    </xf>
    <xf numFmtId="0" fontId="0" fillId="2" borderId="5" xfId="0" applyFont="1" applyFill="1" applyBorder="1" applyAlignment="1">
      <alignment horizontal="left"/>
    </xf>
    <xf numFmtId="0" fontId="0" fillId="3" borderId="1" xfId="0" applyFont="1" applyFill="1" applyBorder="1" applyAlignment="1">
      <alignment horizontal="right"/>
    </xf>
    <xf numFmtId="0" fontId="0" fillId="3" borderId="1" xfId="0" applyFont="1" applyFill="1" applyBorder="1" applyAlignment="1">
      <alignment horizontal="center"/>
    </xf>
    <xf numFmtId="0" fontId="0" fillId="2" borderId="1" xfId="0" applyFont="1" applyFill="1" applyBorder="1" applyAlignment="1">
      <alignment horizontal="center" wrapText="1"/>
    </xf>
    <xf numFmtId="0" fontId="1" fillId="3" borderId="1" xfId="0" applyFont="1" applyFill="1" applyBorder="1" applyAlignment="1">
      <alignment horizontal="center" vertical="top" wrapText="1"/>
    </xf>
    <xf numFmtId="0" fontId="2" fillId="4" borderId="0" xfId="0" applyFont="1" applyFill="1"/>
    <xf numFmtId="0" fontId="0" fillId="4" borderId="0" xfId="0" applyFont="1" applyFill="1"/>
    <xf numFmtId="8" fontId="0" fillId="0" borderId="0" xfId="0" applyNumberFormat="1"/>
    <xf numFmtId="164" fontId="0" fillId="0" borderId="0" xfId="1" applyNumberFormat="1" applyFont="1"/>
    <xf numFmtId="0" fontId="4" fillId="0" borderId="0" xfId="0" applyFont="1" applyFill="1"/>
    <xf numFmtId="164" fontId="0" fillId="0" borderId="0" xfId="0" applyNumberFormat="1" applyFont="1"/>
    <xf numFmtId="164" fontId="0" fillId="0" borderId="0" xfId="0" applyNumberFormat="1"/>
    <xf numFmtId="164" fontId="0" fillId="0" borderId="0" xfId="1" applyNumberFormat="1" applyFont="1" applyAlignment="1">
      <alignment horizontal="right"/>
    </xf>
    <xf numFmtId="0" fontId="0" fillId="0" borderId="0" xfId="0" applyAlignment="1">
      <alignment wrapText="1"/>
    </xf>
    <xf numFmtId="0" fontId="0" fillId="0" borderId="0" xfId="0" applyAlignment="1">
      <alignment horizontal="right"/>
    </xf>
    <xf numFmtId="164" fontId="6" fillId="0" borderId="0" xfId="1" applyNumberFormat="1" applyFont="1" applyAlignment="1">
      <alignment horizontal="right"/>
    </xf>
    <xf numFmtId="0" fontId="0" fillId="0" borderId="7" xfId="0" applyFont="1" applyBorder="1" applyAlignment="1">
      <alignment horizontal="center" wrapText="1"/>
    </xf>
    <xf numFmtId="0" fontId="1" fillId="3" borderId="2" xfId="0" applyFont="1" applyFill="1" applyBorder="1" applyAlignment="1">
      <alignment horizontal="center" wrapText="1"/>
    </xf>
    <xf numFmtId="0" fontId="1" fillId="3" borderId="3" xfId="0" applyFont="1" applyFill="1" applyBorder="1" applyAlignment="1">
      <alignment horizontal="center" wrapText="1"/>
    </xf>
    <xf numFmtId="0" fontId="1" fillId="3" borderId="4" xfId="0" applyFont="1" applyFill="1" applyBorder="1" applyAlignment="1">
      <alignment horizontal="center" wrapText="1"/>
    </xf>
    <xf numFmtId="0" fontId="0" fillId="3" borderId="12" xfId="0" applyFont="1" applyFill="1" applyBorder="1" applyAlignment="1">
      <alignment horizontal="left"/>
    </xf>
    <xf numFmtId="0" fontId="0" fillId="3" borderId="13" xfId="0" applyFont="1" applyFill="1" applyBorder="1" applyAlignment="1">
      <alignment horizontal="left"/>
    </xf>
    <xf numFmtId="0" fontId="0" fillId="3" borderId="14" xfId="0" applyFont="1" applyFill="1" applyBorder="1" applyAlignment="1">
      <alignment horizontal="left"/>
    </xf>
    <xf numFmtId="0" fontId="0" fillId="0" borderId="8" xfId="0" applyFont="1" applyBorder="1" applyAlignment="1">
      <alignment horizontal="left"/>
    </xf>
    <xf numFmtId="0" fontId="0" fillId="0" borderId="9" xfId="0" applyFont="1" applyBorder="1" applyAlignment="1">
      <alignment horizontal="left"/>
    </xf>
    <xf numFmtId="0" fontId="0" fillId="0" borderId="10" xfId="0" applyFont="1" applyBorder="1" applyAlignment="1">
      <alignment horizontal="left"/>
    </xf>
    <xf numFmtId="0" fontId="0" fillId="3" borderId="2" xfId="0" applyFont="1" applyFill="1" applyBorder="1" applyAlignment="1">
      <alignment horizontal="left"/>
    </xf>
    <xf numFmtId="0" fontId="0" fillId="3" borderId="3" xfId="0" applyFont="1" applyFill="1" applyBorder="1" applyAlignment="1">
      <alignment horizontal="left"/>
    </xf>
    <xf numFmtId="0" fontId="0" fillId="3" borderId="4" xfId="0" applyFont="1" applyFill="1" applyBorder="1" applyAlignment="1">
      <alignment horizontal="left"/>
    </xf>
    <xf numFmtId="0" fontId="0" fillId="0" borderId="5" xfId="0" applyFont="1" applyBorder="1" applyAlignment="1">
      <alignment horizontal="right"/>
    </xf>
    <xf numFmtId="0" fontId="0" fillId="3" borderId="6" xfId="0" applyFont="1" applyFill="1" applyBorder="1" applyAlignment="1">
      <alignment horizontal="right"/>
    </xf>
    <xf numFmtId="0" fontId="0" fillId="0" borderId="11" xfId="0" applyFont="1" applyFill="1" applyBorder="1" applyAlignment="1">
      <alignment horizontal="center"/>
    </xf>
    <xf numFmtId="0" fontId="0" fillId="0" borderId="6" xfId="0" applyFont="1" applyFill="1" applyBorder="1" applyAlignment="1">
      <alignment horizontal="center"/>
    </xf>
    <xf numFmtId="0" fontId="0" fillId="3" borderId="1" xfId="0" applyFont="1" applyFill="1" applyBorder="1" applyAlignment="1">
      <alignment horizontal="right"/>
    </xf>
    <xf numFmtId="0" fontId="0" fillId="0" borderId="0" xfId="0" applyAlignment="1">
      <alignment horizontal="center" wrapText="1"/>
    </xf>
    <xf numFmtId="0" fontId="0" fillId="0" borderId="0" xfId="0" applyAlignment="1">
      <alignment horizontal="center" vertical="top" wrapText="1"/>
    </xf>
    <xf numFmtId="0" fontId="0" fillId="0" borderId="0" xfId="0" applyAlignment="1">
      <alignment horizontal="center"/>
    </xf>
  </cellXfs>
  <cellStyles count="2">
    <cellStyle name="Currency" xfId="1" builtinId="4"/>
    <cellStyle name="Normal" xfId="0" builtinId="0"/>
  </cellStyles>
  <dxfs count="15">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quot;$&quot;#,##0.00"/>
    </dxf>
    <dxf>
      <numFmt numFmtId="164" formatCode="&quot;$&quot;#,##0.00"/>
    </dxf>
    <dxf>
      <numFmt numFmtId="164" formatCode="&quot;$&quot;#,##0.00"/>
    </dxf>
    <dxf>
      <font>
        <b val="0"/>
        <i val="0"/>
        <strike val="0"/>
        <condense val="0"/>
        <extend val="0"/>
        <outline val="0"/>
        <shadow val="0"/>
        <u val="none"/>
        <vertAlign val="baseline"/>
        <sz val="11"/>
        <color theme="1"/>
        <name val="Calibri"/>
        <family val="2"/>
        <scheme val="minor"/>
      </font>
      <numFmt numFmtId="164" formatCode="&quot;$&quot;#,##0.00"/>
    </dxf>
    <dxf>
      <font>
        <b val="0"/>
        <i val="0"/>
        <strike val="0"/>
        <condense val="0"/>
        <extend val="0"/>
        <outline val="0"/>
        <shadow val="0"/>
        <u val="none"/>
        <vertAlign val="baseline"/>
        <sz val="11"/>
        <color theme="1"/>
        <name val="Calibri"/>
        <family val="2"/>
        <scheme val="minor"/>
      </font>
      <numFmt numFmtId="164" formatCode="&quot;$&quot;#,##0.00"/>
    </dxf>
    <dxf>
      <font>
        <b val="0"/>
        <i val="0"/>
        <strike val="0"/>
        <condense val="0"/>
        <extend val="0"/>
        <outline val="0"/>
        <shadow val="0"/>
        <u val="none"/>
        <vertAlign val="baseline"/>
        <sz val="11"/>
        <color theme="1"/>
        <name val="Calibri"/>
        <family val="2"/>
        <scheme val="minor"/>
      </font>
      <numFmt numFmtId="164" formatCode="&quot;$&quot;#,##0.00"/>
    </dxf>
    <dxf>
      <font>
        <b val="0"/>
        <i val="0"/>
        <strike val="0"/>
        <condense val="0"/>
        <extend val="0"/>
        <outline val="0"/>
        <shadow val="0"/>
        <u val="none"/>
        <vertAlign val="baseline"/>
        <sz val="11"/>
        <color theme="1"/>
        <name val="Calibri"/>
        <family val="2"/>
        <scheme val="minor"/>
      </font>
      <numFmt numFmtId="164" formatCode="&quot;$&quot;#,##0.00"/>
    </dxf>
    <dxf>
      <font>
        <b val="0"/>
        <i val="0"/>
        <strike val="0"/>
        <condense val="0"/>
        <extend val="0"/>
        <outline val="0"/>
        <shadow val="0"/>
        <u val="none"/>
        <vertAlign val="baseline"/>
        <sz val="11"/>
        <color theme="1"/>
        <name val="Calibri"/>
        <family val="2"/>
        <scheme val="minor"/>
      </font>
      <numFmt numFmtId="164" formatCode="&quot;$&quot;#,##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4" formatCode="&quot;$&quot;#,##0.00"/>
      <alignment horizontal="right" vertical="bottom" textRotation="0" wrapText="0" indent="0" justifyLastLine="0" shrinkToFit="0" readingOrder="0"/>
    </dxf>
    <dxf>
      <numFmt numFmtId="164" formatCode="&quot;$&quot;#,##0.00"/>
    </dxf>
    <dxf>
      <font>
        <b val="0"/>
        <i val="0"/>
        <strike val="0"/>
        <condense val="0"/>
        <extend val="0"/>
        <outline val="0"/>
        <shadow val="0"/>
        <u val="none"/>
        <vertAlign val="baseline"/>
        <sz val="11"/>
        <color theme="1"/>
        <name val="Calibri"/>
        <family val="2"/>
        <scheme val="minor"/>
      </font>
      <numFmt numFmtId="164" formatCode="&quot;$&quot;#,##0.00"/>
    </dxf>
    <dxf>
      <numFmt numFmtId="164" formatCode="&quot;$&quot;#,##0.00"/>
    </dxf>
    <dxf>
      <numFmt numFmtId="164" formatCode="&quot;$&quot;#,##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8AA14CC-E49E-47CC-B219-EE69DF34A517}" name="Table1" displayName="Table1" ref="A2:N12" totalsRowCount="1">
  <autoFilter ref="A2:N11" xr:uid="{90937C5E-C335-4C49-91C3-B3A8077A3651}"/>
  <tableColumns count="14">
    <tableColumn id="1" xr3:uid="{4D8978D3-EA0E-4F16-87E8-9DB6D0C851C6}" name="Application ID"/>
    <tableColumn id="2" xr3:uid="{ACC9C0CC-7A67-48ED-A6D3-CFC032668396}" name="First"/>
    <tableColumn id="3" xr3:uid="{99337773-9A30-488D-B16F-64BAACD0B5F1}" name="Last"/>
    <tableColumn id="8" xr3:uid="{0FF85EAB-B744-4F0F-97BB-15472833402C}" name="Location"/>
    <tableColumn id="9" xr3:uid="{C078400F-1122-4A41-8F7A-1DFA2ADA7A51}" name="Lodging" totalsRowFunction="custom" dataDxfId="14" totalsRowDxfId="7">
      <totalsRowFormula>SUM(Table1[Lodging])</totalsRowFormula>
    </tableColumn>
    <tableColumn id="10" xr3:uid="{F21A16D6-9B90-4F4D-85F5-2E8EF8178F3C}" name="Transportation" totalsRowFunction="custom" dataDxfId="13" totalsRowDxfId="6">
      <totalsRowFormula>SUM(Table1[Transportation])</totalsRowFormula>
    </tableColumn>
    <tableColumn id="4" xr3:uid="{443CD544-B6F9-4006-805E-DB5BDA744172}" name="Amount Requested" totalsRowFunction="custom" totalsRowDxfId="5">
      <totalsRowFormula>SUM(Table1[Amount Requested])</totalsRowFormula>
    </tableColumn>
    <tableColumn id="5" xr3:uid="{EC622863-A2BC-48EE-88F1-52F81AF69519}" name="Amount Awarded" totalsRowFunction="custom" dataDxfId="12" totalsRowDxfId="4" dataCellStyle="Currency">
      <totalsRowFormula>SUM(H3:H10)</totalsRowFormula>
    </tableColumn>
    <tableColumn id="14" xr3:uid="{6FFD5029-9A44-844C-83BC-312C8A7AB948}" name="Estimated Change " totalsRowFunction="custom" dataDxfId="8" totalsRowDxfId="3" dataCellStyle="Currency">
      <calculatedColumnFormula>Table1[[#This Row],[Amount Awarded]]+200</calculatedColumnFormula>
      <totalsRowFormula>SUM(I3:I10)</totalsRowFormula>
    </tableColumn>
    <tableColumn id="6" xr3:uid="{49CBE4C2-834B-41F5-9481-05F802FD1C34}" name="Total Score"/>
    <tableColumn id="13" xr3:uid="{9FAF9BE6-8BBB-453A-AD2F-8A5ECE2462E8}" name="Response to Award"/>
    <tableColumn id="7" xr3:uid="{6F35798D-311C-4170-8E83-31462E634048}" name="Awarded (Y/N)" dataDxfId="11" totalsRowDxfId="2" dataCellStyle="Currency"/>
    <tableColumn id="11" xr3:uid="{C0F8778E-EB69-43B3-ACA3-61966F805FC5}" name="Amount Covers Transportation (Y/N)" totalsRowLabel="1" dataDxfId="10" totalsRowDxfId="1" dataCellStyle="Currency"/>
    <tableColumn id="12" xr3:uid="{C70DE33D-CCDE-42BB-95BA-0A63E31CF037}" name="Amount Covers Lodging (Y/N)" totalsRowLabel="2" dataDxfId="9" totalsRowDxfId="0" dataCellStyle="Currency"/>
  </tableColumns>
  <tableStyleInfo name="TableStyleMedium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BD1C0-EE68-463E-BBD7-0BA823E21033}">
  <dimension ref="A1:J81"/>
  <sheetViews>
    <sheetView topLeftCell="A57" zoomScale="80" zoomScaleNormal="80" workbookViewId="0">
      <selection activeCell="I46" sqref="I46"/>
    </sheetView>
  </sheetViews>
  <sheetFormatPr baseColWidth="10" defaultColWidth="9.1640625" defaultRowHeight="15" x14ac:dyDescent="0.2"/>
  <cols>
    <col min="1" max="1" width="40" style="2" bestFit="1" customWidth="1"/>
    <col min="2" max="2" width="22.6640625" style="2" customWidth="1"/>
    <col min="3" max="3" width="19.33203125" style="2" customWidth="1"/>
    <col min="4" max="4" width="22.83203125" style="2" customWidth="1"/>
    <col min="5" max="5" width="18.33203125" style="2" customWidth="1"/>
    <col min="6" max="6" width="9.1640625" style="2"/>
    <col min="7" max="7" width="16.83203125" style="2" customWidth="1"/>
    <col min="8" max="8" width="26.33203125" style="2" customWidth="1"/>
    <col min="9" max="9" width="16.83203125" style="2" customWidth="1"/>
    <col min="10" max="10" width="30.33203125" style="2" customWidth="1"/>
    <col min="11" max="16384" width="9.1640625" style="2"/>
  </cols>
  <sheetData>
    <row r="1" spans="1:10" ht="51.5" customHeight="1" x14ac:dyDescent="0.2">
      <c r="A1" s="23" t="s">
        <v>42</v>
      </c>
      <c r="B1" s="23"/>
      <c r="C1" s="23"/>
      <c r="D1" s="23"/>
      <c r="E1" s="23"/>
      <c r="F1" s="23"/>
      <c r="G1" s="23"/>
      <c r="H1" s="23"/>
    </row>
    <row r="2" spans="1:10" ht="45" customHeight="1" x14ac:dyDescent="0.2">
      <c r="A2" s="38"/>
      <c r="B2" s="10" t="s">
        <v>5</v>
      </c>
      <c r="C2" s="10" t="s">
        <v>6</v>
      </c>
      <c r="D2" s="10" t="s">
        <v>7</v>
      </c>
      <c r="E2" s="10" t="s">
        <v>8</v>
      </c>
      <c r="F2" s="3" t="s">
        <v>9</v>
      </c>
      <c r="G2" s="3" t="s">
        <v>0</v>
      </c>
      <c r="H2" s="3" t="s">
        <v>1</v>
      </c>
    </row>
    <row r="3" spans="1:10" ht="84" x14ac:dyDescent="0.2">
      <c r="A3" s="39"/>
      <c r="B3" s="11" t="s">
        <v>10</v>
      </c>
      <c r="C3" s="11" t="s">
        <v>11</v>
      </c>
      <c r="D3" s="11" t="s">
        <v>12</v>
      </c>
      <c r="E3" s="11" t="s">
        <v>13</v>
      </c>
      <c r="F3" s="24"/>
      <c r="G3" s="25"/>
      <c r="H3" s="26"/>
      <c r="I3" s="1"/>
      <c r="J3" s="1"/>
    </row>
    <row r="4" spans="1:10" x14ac:dyDescent="0.2">
      <c r="A4" s="4" t="s">
        <v>21</v>
      </c>
      <c r="B4" s="5">
        <v>4</v>
      </c>
      <c r="C4" s="5">
        <v>2</v>
      </c>
      <c r="D4" s="5">
        <v>2</v>
      </c>
      <c r="E4" s="5">
        <v>0</v>
      </c>
      <c r="F4" s="5">
        <f>SUM(B4:E4)</f>
        <v>8</v>
      </c>
      <c r="G4" s="5">
        <v>19824</v>
      </c>
      <c r="H4" s="6" t="s">
        <v>14</v>
      </c>
    </row>
    <row r="5" spans="1:10" x14ac:dyDescent="0.2">
      <c r="A5" s="4" t="s">
        <v>22</v>
      </c>
      <c r="B5" s="8">
        <v>12</v>
      </c>
      <c r="C5" s="8">
        <v>5</v>
      </c>
      <c r="D5" s="8">
        <v>4</v>
      </c>
      <c r="E5" s="8">
        <v>4</v>
      </c>
      <c r="F5" s="5">
        <f t="shared" ref="F5:F6" si="0">SUM(B5:E5)</f>
        <v>25</v>
      </c>
      <c r="G5" s="5">
        <v>19824</v>
      </c>
      <c r="H5" s="6" t="s">
        <v>14</v>
      </c>
    </row>
    <row r="6" spans="1:10" x14ac:dyDescent="0.2">
      <c r="A6" s="4" t="s">
        <v>23</v>
      </c>
      <c r="B6" s="5">
        <v>15</v>
      </c>
      <c r="C6" s="5">
        <v>5</v>
      </c>
      <c r="D6" s="5">
        <v>5</v>
      </c>
      <c r="E6" s="5">
        <v>5</v>
      </c>
      <c r="F6" s="5">
        <f t="shared" si="0"/>
        <v>30</v>
      </c>
      <c r="G6" s="5">
        <v>19824</v>
      </c>
      <c r="H6" s="6" t="s">
        <v>14</v>
      </c>
    </row>
    <row r="7" spans="1:10" x14ac:dyDescent="0.2">
      <c r="A7" s="4" t="s">
        <v>38</v>
      </c>
      <c r="B7" s="40" t="s">
        <v>37</v>
      </c>
      <c r="C7" s="40"/>
      <c r="D7" s="40"/>
      <c r="E7" s="40"/>
      <c r="F7" s="33">
        <v>4</v>
      </c>
      <c r="G7" s="34"/>
      <c r="H7" s="35"/>
    </row>
    <row r="8" spans="1:10" ht="16" thickBot="1" x14ac:dyDescent="0.25">
      <c r="A8" s="7" t="s">
        <v>39</v>
      </c>
      <c r="B8" s="36" t="s">
        <v>36</v>
      </c>
      <c r="C8" s="36"/>
      <c r="D8" s="36"/>
      <c r="E8" s="36"/>
      <c r="F8" s="30">
        <v>5</v>
      </c>
      <c r="G8" s="31"/>
      <c r="H8" s="32"/>
    </row>
    <row r="9" spans="1:10" ht="16" thickTop="1" x14ac:dyDescent="0.2">
      <c r="A9" s="37" t="s">
        <v>40</v>
      </c>
      <c r="B9" s="37"/>
      <c r="C9" s="37"/>
      <c r="D9" s="37"/>
      <c r="E9" s="37"/>
      <c r="F9" s="27">
        <f>SUM(F4:F8)</f>
        <v>72</v>
      </c>
      <c r="G9" s="28"/>
      <c r="H9" s="29"/>
    </row>
    <row r="11" spans="1:10" ht="32" x14ac:dyDescent="0.2">
      <c r="A11" s="38"/>
      <c r="B11" s="10" t="s">
        <v>5</v>
      </c>
      <c r="C11" s="10" t="s">
        <v>6</v>
      </c>
      <c r="D11" s="10" t="s">
        <v>7</v>
      </c>
      <c r="E11" s="10" t="s">
        <v>8</v>
      </c>
      <c r="F11" s="3" t="s">
        <v>9</v>
      </c>
      <c r="G11" s="3" t="s">
        <v>0</v>
      </c>
      <c r="H11" s="3" t="s">
        <v>1</v>
      </c>
    </row>
    <row r="12" spans="1:10" ht="84" x14ac:dyDescent="0.2">
      <c r="A12" s="39"/>
      <c r="B12" s="11" t="s">
        <v>10</v>
      </c>
      <c r="C12" s="11" t="s">
        <v>11</v>
      </c>
      <c r="D12" s="11" t="s">
        <v>12</v>
      </c>
      <c r="E12" s="11" t="s">
        <v>13</v>
      </c>
      <c r="F12" s="24"/>
      <c r="G12" s="25"/>
      <c r="H12" s="26"/>
    </row>
    <row r="13" spans="1:10" x14ac:dyDescent="0.2">
      <c r="A13" s="4" t="s">
        <v>24</v>
      </c>
      <c r="B13" s="5">
        <v>14</v>
      </c>
      <c r="C13" s="5">
        <v>5</v>
      </c>
      <c r="D13" s="5">
        <v>5</v>
      </c>
      <c r="E13" s="5">
        <v>5</v>
      </c>
      <c r="F13" s="5">
        <f>SUM(B13:E13)</f>
        <v>29</v>
      </c>
      <c r="G13" s="5">
        <v>19997</v>
      </c>
      <c r="H13" s="6" t="s">
        <v>15</v>
      </c>
    </row>
    <row r="14" spans="1:10" x14ac:dyDescent="0.2">
      <c r="A14" s="4" t="s">
        <v>43</v>
      </c>
      <c r="B14" s="8">
        <v>12</v>
      </c>
      <c r="C14" s="8">
        <v>4</v>
      </c>
      <c r="D14" s="8">
        <v>4</v>
      </c>
      <c r="E14" s="8">
        <v>4</v>
      </c>
      <c r="F14" s="5">
        <f t="shared" ref="F14:F15" si="1">SUM(B14:E14)</f>
        <v>24</v>
      </c>
      <c r="G14" s="5">
        <v>19997</v>
      </c>
      <c r="H14" s="6" t="s">
        <v>15</v>
      </c>
      <c r="I14" s="16"/>
    </row>
    <row r="15" spans="1:10" x14ac:dyDescent="0.2">
      <c r="A15" s="4" t="s">
        <v>25</v>
      </c>
      <c r="B15" s="5">
        <v>14</v>
      </c>
      <c r="C15" s="5">
        <v>5</v>
      </c>
      <c r="D15" s="5">
        <v>5</v>
      </c>
      <c r="E15" s="5">
        <v>4</v>
      </c>
      <c r="F15" s="5">
        <f t="shared" si="1"/>
        <v>28</v>
      </c>
      <c r="G15" s="5">
        <v>19997</v>
      </c>
      <c r="H15" s="6" t="s">
        <v>15</v>
      </c>
    </row>
    <row r="16" spans="1:10" x14ac:dyDescent="0.2">
      <c r="A16" s="4" t="s">
        <v>38</v>
      </c>
      <c r="B16" s="40" t="s">
        <v>37</v>
      </c>
      <c r="C16" s="40"/>
      <c r="D16" s="40"/>
      <c r="E16" s="40"/>
      <c r="F16" s="33">
        <v>4</v>
      </c>
      <c r="G16" s="34"/>
      <c r="H16" s="35"/>
    </row>
    <row r="17" spans="1:9" ht="16" thickBot="1" x14ac:dyDescent="0.25">
      <c r="A17" s="7" t="s">
        <v>39</v>
      </c>
      <c r="B17" s="36" t="s">
        <v>36</v>
      </c>
      <c r="C17" s="36"/>
      <c r="D17" s="36"/>
      <c r="E17" s="36"/>
      <c r="F17" s="30">
        <v>5</v>
      </c>
      <c r="G17" s="31"/>
      <c r="H17" s="32"/>
    </row>
    <row r="18" spans="1:9" ht="16" thickTop="1" x14ac:dyDescent="0.2">
      <c r="A18" s="37" t="s">
        <v>40</v>
      </c>
      <c r="B18" s="37"/>
      <c r="C18" s="37"/>
      <c r="D18" s="37"/>
      <c r="E18" s="37"/>
      <c r="F18" s="27">
        <f>SUM(F13:F17)</f>
        <v>90</v>
      </c>
      <c r="G18" s="28"/>
      <c r="H18" s="29"/>
    </row>
    <row r="20" spans="1:9" ht="32" x14ac:dyDescent="0.2">
      <c r="A20" s="38"/>
      <c r="B20" s="10" t="s">
        <v>5</v>
      </c>
      <c r="C20" s="10" t="s">
        <v>6</v>
      </c>
      <c r="D20" s="10" t="s">
        <v>7</v>
      </c>
      <c r="E20" s="10" t="s">
        <v>8</v>
      </c>
      <c r="F20" s="3" t="s">
        <v>9</v>
      </c>
      <c r="G20" s="3" t="s">
        <v>0</v>
      </c>
      <c r="H20" s="3" t="s">
        <v>1</v>
      </c>
    </row>
    <row r="21" spans="1:9" ht="84" x14ac:dyDescent="0.2">
      <c r="A21" s="39"/>
      <c r="B21" s="11" t="s">
        <v>10</v>
      </c>
      <c r="C21" s="11" t="s">
        <v>11</v>
      </c>
      <c r="D21" s="11" t="s">
        <v>12</v>
      </c>
      <c r="E21" s="11" t="s">
        <v>13</v>
      </c>
      <c r="F21" s="24"/>
      <c r="G21" s="25"/>
      <c r="H21" s="26"/>
    </row>
    <row r="22" spans="1:9" x14ac:dyDescent="0.2">
      <c r="A22" s="4" t="s">
        <v>26</v>
      </c>
      <c r="B22" s="5">
        <v>15</v>
      </c>
      <c r="C22" s="5">
        <v>5</v>
      </c>
      <c r="D22" s="5">
        <v>5</v>
      </c>
      <c r="E22" s="5">
        <v>5</v>
      </c>
      <c r="F22" s="5">
        <f>SUM(B22:E22)</f>
        <v>30</v>
      </c>
      <c r="G22" s="5">
        <v>20243</v>
      </c>
      <c r="H22" s="6" t="s">
        <v>16</v>
      </c>
    </row>
    <row r="23" spans="1:9" x14ac:dyDescent="0.2">
      <c r="A23" s="4" t="s">
        <v>22</v>
      </c>
      <c r="B23" s="8">
        <v>13</v>
      </c>
      <c r="C23" s="8">
        <v>4</v>
      </c>
      <c r="D23" s="8">
        <v>5</v>
      </c>
      <c r="E23" s="8">
        <v>5</v>
      </c>
      <c r="F23" s="5">
        <f t="shared" ref="F23:F24" si="2">SUM(B23:E23)</f>
        <v>27</v>
      </c>
      <c r="G23" s="5">
        <v>20243</v>
      </c>
      <c r="H23" s="6" t="s">
        <v>16</v>
      </c>
    </row>
    <row r="24" spans="1:9" x14ac:dyDescent="0.2">
      <c r="A24" s="4" t="s">
        <v>80</v>
      </c>
      <c r="B24" s="5">
        <v>15</v>
      </c>
      <c r="C24" s="5">
        <v>5</v>
      </c>
      <c r="D24" s="5">
        <v>5</v>
      </c>
      <c r="E24" s="5">
        <v>5</v>
      </c>
      <c r="F24" s="5">
        <f t="shared" si="2"/>
        <v>30</v>
      </c>
      <c r="G24" s="5">
        <v>20243</v>
      </c>
      <c r="H24" s="6" t="s">
        <v>16</v>
      </c>
      <c r="I24" s="13"/>
    </row>
    <row r="25" spans="1:9" x14ac:dyDescent="0.2">
      <c r="A25" s="4" t="s">
        <v>38</v>
      </c>
      <c r="B25" s="40" t="s">
        <v>37</v>
      </c>
      <c r="C25" s="40"/>
      <c r="D25" s="40"/>
      <c r="E25" s="40"/>
      <c r="F25" s="33">
        <v>4</v>
      </c>
      <c r="G25" s="34"/>
      <c r="H25" s="35"/>
    </row>
    <row r="26" spans="1:9" ht="16" thickBot="1" x14ac:dyDescent="0.25">
      <c r="A26" s="7" t="s">
        <v>39</v>
      </c>
      <c r="B26" s="36" t="s">
        <v>36</v>
      </c>
      <c r="C26" s="36"/>
      <c r="D26" s="36"/>
      <c r="E26" s="36"/>
      <c r="F26" s="30">
        <v>5</v>
      </c>
      <c r="G26" s="31"/>
      <c r="H26" s="32"/>
    </row>
    <row r="27" spans="1:9" ht="16" thickTop="1" x14ac:dyDescent="0.2">
      <c r="A27" s="37" t="s">
        <v>40</v>
      </c>
      <c r="B27" s="37"/>
      <c r="C27" s="37"/>
      <c r="D27" s="37"/>
      <c r="E27" s="37"/>
      <c r="F27" s="27">
        <f>SUM(F22:F26)</f>
        <v>96</v>
      </c>
      <c r="G27" s="28"/>
      <c r="H27" s="29"/>
    </row>
    <row r="29" spans="1:9" ht="32" x14ac:dyDescent="0.2">
      <c r="A29" s="38"/>
      <c r="B29" s="10" t="s">
        <v>5</v>
      </c>
      <c r="C29" s="10" t="s">
        <v>6</v>
      </c>
      <c r="D29" s="10" t="s">
        <v>7</v>
      </c>
      <c r="E29" s="10" t="s">
        <v>8</v>
      </c>
      <c r="F29" s="3" t="s">
        <v>9</v>
      </c>
      <c r="G29" s="3" t="s">
        <v>0</v>
      </c>
      <c r="H29" s="3" t="s">
        <v>1</v>
      </c>
    </row>
    <row r="30" spans="1:9" ht="84" x14ac:dyDescent="0.2">
      <c r="A30" s="39"/>
      <c r="B30" s="11" t="s">
        <v>10</v>
      </c>
      <c r="C30" s="11" t="s">
        <v>11</v>
      </c>
      <c r="D30" s="11" t="s">
        <v>12</v>
      </c>
      <c r="E30" s="11" t="s">
        <v>13</v>
      </c>
      <c r="F30" s="24"/>
      <c r="G30" s="25"/>
      <c r="H30" s="26"/>
    </row>
    <row r="31" spans="1:9" x14ac:dyDescent="0.2">
      <c r="A31" s="4" t="s">
        <v>21</v>
      </c>
      <c r="B31" s="5">
        <v>14</v>
      </c>
      <c r="C31" s="5">
        <v>3</v>
      </c>
      <c r="D31" s="5">
        <v>5</v>
      </c>
      <c r="E31" s="5">
        <v>0</v>
      </c>
      <c r="F31" s="5">
        <f>SUM(B31:E31)</f>
        <v>22</v>
      </c>
      <c r="G31" s="5">
        <v>19820</v>
      </c>
      <c r="H31" s="6" t="s">
        <v>28</v>
      </c>
    </row>
    <row r="32" spans="1:9" x14ac:dyDescent="0.2">
      <c r="A32" s="4" t="s">
        <v>27</v>
      </c>
      <c r="B32" s="8">
        <v>15</v>
      </c>
      <c r="C32" s="8">
        <v>4</v>
      </c>
      <c r="D32" s="8">
        <v>4</v>
      </c>
      <c r="E32" s="8">
        <v>5</v>
      </c>
      <c r="F32" s="5">
        <f t="shared" ref="F32:F33" si="3">SUM(B32:E32)</f>
        <v>28</v>
      </c>
      <c r="G32" s="5">
        <v>19820</v>
      </c>
      <c r="H32" s="6" t="s">
        <v>28</v>
      </c>
    </row>
    <row r="33" spans="1:9" x14ac:dyDescent="0.2">
      <c r="A33" s="4" t="s">
        <v>44</v>
      </c>
      <c r="B33" s="5">
        <v>12</v>
      </c>
      <c r="C33" s="5">
        <v>5</v>
      </c>
      <c r="D33" s="5">
        <v>5</v>
      </c>
      <c r="E33" s="5">
        <v>5</v>
      </c>
      <c r="F33" s="5">
        <f t="shared" si="3"/>
        <v>27</v>
      </c>
      <c r="G33" s="5">
        <v>19820</v>
      </c>
      <c r="H33" s="6" t="s">
        <v>28</v>
      </c>
    </row>
    <row r="34" spans="1:9" x14ac:dyDescent="0.2">
      <c r="A34" s="4" t="s">
        <v>38</v>
      </c>
      <c r="B34" s="40" t="s">
        <v>37</v>
      </c>
      <c r="C34" s="40"/>
      <c r="D34" s="40"/>
      <c r="E34" s="40"/>
      <c r="F34" s="33">
        <v>4</v>
      </c>
      <c r="G34" s="34"/>
      <c r="H34" s="35"/>
    </row>
    <row r="35" spans="1:9" ht="16" thickBot="1" x14ac:dyDescent="0.25">
      <c r="A35" s="7" t="s">
        <v>39</v>
      </c>
      <c r="B35" s="36" t="s">
        <v>36</v>
      </c>
      <c r="C35" s="36"/>
      <c r="D35" s="36"/>
      <c r="E35" s="36"/>
      <c r="F35" s="30">
        <v>5</v>
      </c>
      <c r="G35" s="31"/>
      <c r="H35" s="32"/>
    </row>
    <row r="36" spans="1:9" ht="16" thickTop="1" x14ac:dyDescent="0.2">
      <c r="A36" s="37" t="s">
        <v>40</v>
      </c>
      <c r="B36" s="37"/>
      <c r="C36" s="37"/>
      <c r="D36" s="37"/>
      <c r="E36" s="37"/>
      <c r="F36" s="27">
        <f>SUM(F31:F35)</f>
        <v>86</v>
      </c>
      <c r="G36" s="28"/>
      <c r="H36" s="29"/>
    </row>
    <row r="38" spans="1:9" ht="32" x14ac:dyDescent="0.2">
      <c r="A38" s="38"/>
      <c r="B38" s="10" t="s">
        <v>5</v>
      </c>
      <c r="C38" s="10" t="s">
        <v>6</v>
      </c>
      <c r="D38" s="10" t="s">
        <v>7</v>
      </c>
      <c r="E38" s="10" t="s">
        <v>8</v>
      </c>
      <c r="F38" s="3" t="s">
        <v>9</v>
      </c>
      <c r="G38" s="3" t="s">
        <v>0</v>
      </c>
      <c r="H38" s="3" t="s">
        <v>1</v>
      </c>
    </row>
    <row r="39" spans="1:9" ht="84" x14ac:dyDescent="0.2">
      <c r="A39" s="39"/>
      <c r="B39" s="11" t="s">
        <v>10</v>
      </c>
      <c r="C39" s="11" t="s">
        <v>11</v>
      </c>
      <c r="D39" s="11" t="s">
        <v>12</v>
      </c>
      <c r="E39" s="11" t="s">
        <v>13</v>
      </c>
      <c r="F39" s="24"/>
      <c r="G39" s="25"/>
      <c r="H39" s="26"/>
    </row>
    <row r="40" spans="1:9" x14ac:dyDescent="0.2">
      <c r="A40" s="4" t="s">
        <v>81</v>
      </c>
      <c r="B40" s="5">
        <v>14</v>
      </c>
      <c r="C40" s="5">
        <v>3</v>
      </c>
      <c r="D40" s="5">
        <v>4</v>
      </c>
      <c r="E40" s="5">
        <v>5</v>
      </c>
      <c r="F40" s="5">
        <f>SUM(B40:E40)</f>
        <v>26</v>
      </c>
      <c r="G40" s="5">
        <v>20256</v>
      </c>
      <c r="H40" s="6" t="s">
        <v>17</v>
      </c>
      <c r="I40" s="13"/>
    </row>
    <row r="41" spans="1:9" x14ac:dyDescent="0.2">
      <c r="A41" s="4" t="s">
        <v>29</v>
      </c>
      <c r="B41" s="8">
        <v>15</v>
      </c>
      <c r="C41" s="8">
        <v>3</v>
      </c>
      <c r="D41" s="8">
        <v>5</v>
      </c>
      <c r="E41" s="8">
        <v>5</v>
      </c>
      <c r="F41" s="5">
        <f t="shared" ref="F41:F42" si="4">SUM(B41:E41)</f>
        <v>28</v>
      </c>
      <c r="G41" s="5">
        <v>20256</v>
      </c>
      <c r="H41" s="6" t="s">
        <v>17</v>
      </c>
    </row>
    <row r="42" spans="1:9" x14ac:dyDescent="0.2">
      <c r="A42" s="4" t="s">
        <v>30</v>
      </c>
      <c r="B42" s="5">
        <v>15</v>
      </c>
      <c r="C42" s="5">
        <v>4</v>
      </c>
      <c r="D42" s="5">
        <v>4</v>
      </c>
      <c r="E42" s="5">
        <v>4</v>
      </c>
      <c r="F42" s="5">
        <f t="shared" si="4"/>
        <v>27</v>
      </c>
      <c r="G42" s="5">
        <v>20256</v>
      </c>
      <c r="H42" s="6" t="s">
        <v>17</v>
      </c>
    </row>
    <row r="43" spans="1:9" x14ac:dyDescent="0.2">
      <c r="A43" s="4" t="s">
        <v>38</v>
      </c>
      <c r="B43" s="40" t="s">
        <v>37</v>
      </c>
      <c r="C43" s="40"/>
      <c r="D43" s="40"/>
      <c r="E43" s="40"/>
      <c r="F43" s="33">
        <v>4</v>
      </c>
      <c r="G43" s="34"/>
      <c r="H43" s="35"/>
    </row>
    <row r="44" spans="1:9" ht="16" thickBot="1" x14ac:dyDescent="0.25">
      <c r="A44" s="7" t="s">
        <v>39</v>
      </c>
      <c r="B44" s="36" t="s">
        <v>36</v>
      </c>
      <c r="C44" s="36"/>
      <c r="D44" s="36"/>
      <c r="E44" s="36"/>
      <c r="F44" s="30">
        <v>5</v>
      </c>
      <c r="G44" s="31"/>
      <c r="H44" s="32"/>
    </row>
    <row r="45" spans="1:9" ht="16" thickTop="1" x14ac:dyDescent="0.2">
      <c r="A45" s="37" t="s">
        <v>40</v>
      </c>
      <c r="B45" s="37"/>
      <c r="C45" s="37"/>
      <c r="D45" s="37"/>
      <c r="E45" s="37"/>
      <c r="F45" s="27">
        <f>SUM(F40:F44)</f>
        <v>90</v>
      </c>
      <c r="G45" s="28"/>
      <c r="H45" s="29"/>
    </row>
    <row r="47" spans="1:9" ht="32" x14ac:dyDescent="0.2">
      <c r="A47" s="38"/>
      <c r="B47" s="10" t="s">
        <v>5</v>
      </c>
      <c r="C47" s="10" t="s">
        <v>6</v>
      </c>
      <c r="D47" s="10" t="s">
        <v>7</v>
      </c>
      <c r="E47" s="10" t="s">
        <v>8</v>
      </c>
      <c r="F47" s="3" t="s">
        <v>9</v>
      </c>
      <c r="G47" s="3" t="s">
        <v>0</v>
      </c>
      <c r="H47" s="3" t="s">
        <v>1</v>
      </c>
    </row>
    <row r="48" spans="1:9" ht="84" x14ac:dyDescent="0.2">
      <c r="A48" s="39"/>
      <c r="B48" s="11" t="s">
        <v>10</v>
      </c>
      <c r="C48" s="11" t="s">
        <v>11</v>
      </c>
      <c r="D48" s="11" t="s">
        <v>12</v>
      </c>
      <c r="E48" s="11" t="s">
        <v>13</v>
      </c>
      <c r="F48" s="24"/>
      <c r="G48" s="25"/>
      <c r="H48" s="26"/>
    </row>
    <row r="49" spans="1:9" x14ac:dyDescent="0.2">
      <c r="A49" s="4" t="s">
        <v>31</v>
      </c>
      <c r="B49" s="5">
        <v>14</v>
      </c>
      <c r="C49" s="5">
        <v>5</v>
      </c>
      <c r="D49" s="5">
        <v>4</v>
      </c>
      <c r="E49" s="5">
        <v>5</v>
      </c>
      <c r="F49" s="5">
        <f>SUM(B49:E49)</f>
        <v>28</v>
      </c>
      <c r="G49" s="5">
        <v>19814</v>
      </c>
      <c r="H49" s="6" t="s">
        <v>18</v>
      </c>
    </row>
    <row r="50" spans="1:9" x14ac:dyDescent="0.2">
      <c r="A50" s="4" t="s">
        <v>32</v>
      </c>
      <c r="B50" s="8">
        <v>14</v>
      </c>
      <c r="C50" s="8">
        <v>4</v>
      </c>
      <c r="D50" s="8">
        <v>5</v>
      </c>
      <c r="E50" s="8">
        <v>5</v>
      </c>
      <c r="F50" s="5">
        <f t="shared" ref="F50:F51" si="5">SUM(B50:E50)</f>
        <v>28</v>
      </c>
      <c r="G50" s="5">
        <v>19814</v>
      </c>
      <c r="H50" s="6" t="s">
        <v>18</v>
      </c>
    </row>
    <row r="51" spans="1:9" x14ac:dyDescent="0.2">
      <c r="A51" s="4" t="s">
        <v>71</v>
      </c>
      <c r="B51" s="5">
        <v>14</v>
      </c>
      <c r="C51" s="5">
        <v>4</v>
      </c>
      <c r="D51" s="5">
        <v>5</v>
      </c>
      <c r="E51" s="5">
        <v>5</v>
      </c>
      <c r="F51" s="5">
        <f t="shared" si="5"/>
        <v>28</v>
      </c>
      <c r="G51" s="5">
        <v>19814</v>
      </c>
      <c r="H51" s="6" t="s">
        <v>18</v>
      </c>
      <c r="I51" s="13"/>
    </row>
    <row r="52" spans="1:9" x14ac:dyDescent="0.2">
      <c r="A52" s="4" t="s">
        <v>38</v>
      </c>
      <c r="B52" s="40" t="s">
        <v>41</v>
      </c>
      <c r="C52" s="40"/>
      <c r="D52" s="40"/>
      <c r="E52" s="40"/>
      <c r="F52" s="33">
        <v>5</v>
      </c>
      <c r="G52" s="34"/>
      <c r="H52" s="35"/>
    </row>
    <row r="53" spans="1:9" ht="16" thickBot="1" x14ac:dyDescent="0.25">
      <c r="A53" s="7" t="s">
        <v>39</v>
      </c>
      <c r="B53" s="36" t="s">
        <v>36</v>
      </c>
      <c r="C53" s="36"/>
      <c r="D53" s="36"/>
      <c r="E53" s="36"/>
      <c r="F53" s="30">
        <v>5</v>
      </c>
      <c r="G53" s="31"/>
      <c r="H53" s="32"/>
    </row>
    <row r="54" spans="1:9" ht="16" thickTop="1" x14ac:dyDescent="0.2">
      <c r="A54" s="37" t="s">
        <v>40</v>
      </c>
      <c r="B54" s="37"/>
      <c r="C54" s="37"/>
      <c r="D54" s="37"/>
      <c r="E54" s="37"/>
      <c r="F54" s="27">
        <f>SUM(F49:F53)</f>
        <v>94</v>
      </c>
      <c r="G54" s="28"/>
      <c r="H54" s="29"/>
    </row>
    <row r="56" spans="1:9" ht="32" x14ac:dyDescent="0.2">
      <c r="A56" s="38"/>
      <c r="B56" s="10" t="s">
        <v>5</v>
      </c>
      <c r="C56" s="10" t="s">
        <v>6</v>
      </c>
      <c r="D56" s="10" t="s">
        <v>7</v>
      </c>
      <c r="E56" s="10" t="s">
        <v>8</v>
      </c>
      <c r="F56" s="3" t="s">
        <v>9</v>
      </c>
      <c r="G56" s="3" t="s">
        <v>0</v>
      </c>
      <c r="H56" s="3" t="s">
        <v>1</v>
      </c>
    </row>
    <row r="57" spans="1:9" ht="84" x14ac:dyDescent="0.2">
      <c r="A57" s="39"/>
      <c r="B57" s="11" t="s">
        <v>10</v>
      </c>
      <c r="C57" s="11" t="s">
        <v>11</v>
      </c>
      <c r="D57" s="11" t="s">
        <v>12</v>
      </c>
      <c r="E57" s="11" t="s">
        <v>13</v>
      </c>
      <c r="F57" s="24"/>
      <c r="G57" s="25"/>
      <c r="H57" s="26"/>
    </row>
    <row r="58" spans="1:9" x14ac:dyDescent="0.2">
      <c r="A58" s="4" t="s">
        <v>33</v>
      </c>
      <c r="B58" s="5">
        <v>12</v>
      </c>
      <c r="C58" s="5">
        <v>5</v>
      </c>
      <c r="D58" s="5">
        <v>4</v>
      </c>
      <c r="E58" s="5">
        <v>0</v>
      </c>
      <c r="F58" s="5">
        <f>SUM(B58:E58)</f>
        <v>21</v>
      </c>
      <c r="G58" s="5">
        <v>20052</v>
      </c>
      <c r="H58" s="6" t="s">
        <v>19</v>
      </c>
    </row>
    <row r="59" spans="1:9" x14ac:dyDescent="0.2">
      <c r="A59" s="4" t="s">
        <v>34</v>
      </c>
      <c r="B59" s="8">
        <v>13</v>
      </c>
      <c r="C59" s="8">
        <v>5</v>
      </c>
      <c r="D59" s="8">
        <v>5</v>
      </c>
      <c r="E59" s="8">
        <v>3</v>
      </c>
      <c r="F59" s="5">
        <f t="shared" ref="F59:F60" si="6">SUM(B59:E59)</f>
        <v>26</v>
      </c>
      <c r="G59" s="5">
        <v>20052</v>
      </c>
      <c r="H59" s="6" t="s">
        <v>19</v>
      </c>
    </row>
    <row r="60" spans="1:9" x14ac:dyDescent="0.2">
      <c r="A60" s="4" t="s">
        <v>45</v>
      </c>
      <c r="B60" s="5">
        <v>14</v>
      </c>
      <c r="C60" s="5">
        <v>5</v>
      </c>
      <c r="D60" s="5">
        <v>4</v>
      </c>
      <c r="E60" s="5">
        <v>5</v>
      </c>
      <c r="F60" s="5">
        <f t="shared" si="6"/>
        <v>28</v>
      </c>
      <c r="G60" s="5">
        <v>20052</v>
      </c>
      <c r="H60" s="6" t="s">
        <v>19</v>
      </c>
    </row>
    <row r="61" spans="1:9" x14ac:dyDescent="0.2">
      <c r="A61" s="4" t="s">
        <v>38</v>
      </c>
      <c r="B61" s="40" t="s">
        <v>41</v>
      </c>
      <c r="C61" s="40"/>
      <c r="D61" s="40"/>
      <c r="E61" s="40"/>
      <c r="F61" s="33">
        <v>5</v>
      </c>
      <c r="G61" s="34"/>
      <c r="H61" s="35"/>
    </row>
    <row r="62" spans="1:9" ht="16" thickBot="1" x14ac:dyDescent="0.25">
      <c r="A62" s="7" t="s">
        <v>39</v>
      </c>
      <c r="B62" s="36" t="s">
        <v>36</v>
      </c>
      <c r="C62" s="36"/>
      <c r="D62" s="36"/>
      <c r="E62" s="36"/>
      <c r="F62" s="30">
        <v>5</v>
      </c>
      <c r="G62" s="31"/>
      <c r="H62" s="32"/>
    </row>
    <row r="63" spans="1:9" ht="16" thickTop="1" x14ac:dyDescent="0.2">
      <c r="A63" s="37" t="s">
        <v>40</v>
      </c>
      <c r="B63" s="37"/>
      <c r="C63" s="37"/>
      <c r="D63" s="37"/>
      <c r="E63" s="37"/>
      <c r="F63" s="27">
        <f>SUM(F58:F62)</f>
        <v>85</v>
      </c>
      <c r="G63" s="28"/>
      <c r="H63" s="29"/>
    </row>
    <row r="65" spans="1:9" ht="32" x14ac:dyDescent="0.2">
      <c r="A65" s="38"/>
      <c r="B65" s="10" t="s">
        <v>5</v>
      </c>
      <c r="C65" s="10" t="s">
        <v>6</v>
      </c>
      <c r="D65" s="10" t="s">
        <v>7</v>
      </c>
      <c r="E65" s="10" t="s">
        <v>8</v>
      </c>
      <c r="F65" s="3" t="s">
        <v>9</v>
      </c>
      <c r="G65" s="3" t="s">
        <v>0</v>
      </c>
      <c r="H65" s="3" t="s">
        <v>1</v>
      </c>
    </row>
    <row r="66" spans="1:9" ht="84" x14ac:dyDescent="0.2">
      <c r="A66" s="39"/>
      <c r="B66" s="11" t="s">
        <v>10</v>
      </c>
      <c r="C66" s="11" t="s">
        <v>11</v>
      </c>
      <c r="D66" s="11" t="s">
        <v>12</v>
      </c>
      <c r="E66" s="11" t="s">
        <v>13</v>
      </c>
      <c r="F66" s="24"/>
      <c r="G66" s="25"/>
      <c r="H66" s="26"/>
    </row>
    <row r="67" spans="1:9" x14ac:dyDescent="0.2">
      <c r="A67" s="4" t="s">
        <v>26</v>
      </c>
      <c r="B67" s="5">
        <v>15</v>
      </c>
      <c r="C67" s="5">
        <v>5</v>
      </c>
      <c r="D67" s="5">
        <v>5</v>
      </c>
      <c r="E67" s="5">
        <v>5</v>
      </c>
      <c r="F67" s="5">
        <f>SUM(B67:E67)</f>
        <v>30</v>
      </c>
      <c r="G67" s="5">
        <v>19707</v>
      </c>
      <c r="H67" s="6" t="s">
        <v>20</v>
      </c>
    </row>
    <row r="68" spans="1:9" x14ac:dyDescent="0.2">
      <c r="A68" s="4" t="s">
        <v>35</v>
      </c>
      <c r="B68" s="8"/>
      <c r="C68" s="8"/>
      <c r="D68" s="8"/>
      <c r="E68" s="8"/>
      <c r="F68" s="5">
        <f t="shared" ref="F68:F69" si="7">SUM(B68:E68)</f>
        <v>0</v>
      </c>
      <c r="G68" s="5">
        <v>19707</v>
      </c>
      <c r="H68" s="6" t="s">
        <v>20</v>
      </c>
      <c r="I68" s="12"/>
    </row>
    <row r="69" spans="1:9" x14ac:dyDescent="0.2">
      <c r="A69" s="4" t="s">
        <v>46</v>
      </c>
      <c r="B69" s="5">
        <v>13</v>
      </c>
      <c r="C69" s="5">
        <v>4</v>
      </c>
      <c r="D69" s="5">
        <v>5</v>
      </c>
      <c r="E69" s="5">
        <v>4</v>
      </c>
      <c r="F69" s="5">
        <f t="shared" si="7"/>
        <v>26</v>
      </c>
      <c r="G69" s="5">
        <v>19707</v>
      </c>
      <c r="H69" s="6" t="s">
        <v>20</v>
      </c>
    </row>
    <row r="70" spans="1:9" x14ac:dyDescent="0.2">
      <c r="A70" s="4" t="s">
        <v>38</v>
      </c>
      <c r="B70" s="40" t="s">
        <v>37</v>
      </c>
      <c r="C70" s="40"/>
      <c r="D70" s="40"/>
      <c r="E70" s="40"/>
      <c r="F70" s="33">
        <v>4</v>
      </c>
      <c r="G70" s="34"/>
      <c r="H70" s="35"/>
    </row>
    <row r="71" spans="1:9" ht="16" thickBot="1" x14ac:dyDescent="0.25">
      <c r="A71" s="7" t="s">
        <v>39</v>
      </c>
      <c r="B71" s="36" t="s">
        <v>36</v>
      </c>
      <c r="C71" s="36"/>
      <c r="D71" s="36"/>
      <c r="E71" s="36"/>
      <c r="F71" s="30">
        <v>5</v>
      </c>
      <c r="G71" s="31"/>
      <c r="H71" s="32"/>
    </row>
    <row r="72" spans="1:9" ht="16" thickTop="1" x14ac:dyDescent="0.2">
      <c r="A72" s="37" t="s">
        <v>40</v>
      </c>
      <c r="B72" s="37"/>
      <c r="C72" s="37"/>
      <c r="D72" s="37"/>
      <c r="E72" s="37"/>
      <c r="F72" s="27">
        <f>SUM(F67:F71)</f>
        <v>65</v>
      </c>
      <c r="G72" s="28"/>
      <c r="H72" s="29"/>
    </row>
    <row r="74" spans="1:9" ht="32" x14ac:dyDescent="0.2">
      <c r="A74" s="38"/>
      <c r="B74" s="10" t="s">
        <v>5</v>
      </c>
      <c r="C74" s="10" t="s">
        <v>6</v>
      </c>
      <c r="D74" s="10" t="s">
        <v>7</v>
      </c>
      <c r="E74" s="10" t="s">
        <v>8</v>
      </c>
      <c r="F74" s="3" t="s">
        <v>9</v>
      </c>
      <c r="G74" s="3" t="s">
        <v>0</v>
      </c>
      <c r="H74" s="3" t="s">
        <v>1</v>
      </c>
    </row>
    <row r="75" spans="1:9" ht="84" x14ac:dyDescent="0.2">
      <c r="A75" s="39"/>
      <c r="B75" s="11" t="s">
        <v>10</v>
      </c>
      <c r="C75" s="11" t="s">
        <v>11</v>
      </c>
      <c r="D75" s="11" t="s">
        <v>12</v>
      </c>
      <c r="E75" s="11" t="s">
        <v>13</v>
      </c>
      <c r="F75" s="24"/>
      <c r="G75" s="25"/>
      <c r="H75" s="26"/>
    </row>
    <row r="76" spans="1:9" x14ac:dyDescent="0.2">
      <c r="A76" s="4" t="s">
        <v>4</v>
      </c>
      <c r="B76" s="5"/>
      <c r="C76" s="5"/>
      <c r="D76" s="5"/>
      <c r="E76" s="5"/>
      <c r="F76" s="5">
        <f>SUM(B76:E76)</f>
        <v>0</v>
      </c>
      <c r="G76" s="5"/>
      <c r="H76" s="6"/>
    </row>
    <row r="77" spans="1:9" x14ac:dyDescent="0.2">
      <c r="A77" s="4" t="s">
        <v>3</v>
      </c>
      <c r="B77" s="8"/>
      <c r="C77" s="8"/>
      <c r="D77" s="8"/>
      <c r="E77" s="8"/>
      <c r="F77" s="5">
        <f t="shared" ref="F77:F78" si="8">SUM(B77:E77)</f>
        <v>0</v>
      </c>
      <c r="G77" s="8"/>
      <c r="H77" s="9"/>
    </row>
    <row r="78" spans="1:9" x14ac:dyDescent="0.2">
      <c r="A78" s="4" t="s">
        <v>2</v>
      </c>
      <c r="B78" s="5"/>
      <c r="C78" s="5"/>
      <c r="D78" s="5"/>
      <c r="E78" s="5"/>
      <c r="F78" s="5">
        <f t="shared" si="8"/>
        <v>0</v>
      </c>
      <c r="G78" s="5"/>
      <c r="H78" s="6"/>
    </row>
    <row r="79" spans="1:9" x14ac:dyDescent="0.2">
      <c r="A79" s="4" t="s">
        <v>38</v>
      </c>
      <c r="B79" s="40"/>
      <c r="C79" s="40"/>
      <c r="D79" s="40"/>
      <c r="E79" s="40"/>
      <c r="F79" s="33"/>
      <c r="G79" s="34"/>
      <c r="H79" s="35"/>
    </row>
    <row r="80" spans="1:9" ht="16" thickBot="1" x14ac:dyDescent="0.25">
      <c r="A80" s="7" t="s">
        <v>39</v>
      </c>
      <c r="B80" s="36"/>
      <c r="C80" s="36"/>
      <c r="D80" s="36"/>
      <c r="E80" s="36"/>
      <c r="F80" s="30"/>
      <c r="G80" s="31"/>
      <c r="H80" s="32"/>
    </row>
    <row r="81" spans="1:8" ht="16" thickTop="1" x14ac:dyDescent="0.2">
      <c r="A81" s="37" t="s">
        <v>40</v>
      </c>
      <c r="B81" s="37"/>
      <c r="C81" s="37"/>
      <c r="D81" s="37"/>
      <c r="E81" s="37"/>
      <c r="F81" s="27">
        <f>SUM(F76:F80)</f>
        <v>0</v>
      </c>
      <c r="G81" s="28"/>
      <c r="H81" s="29"/>
    </row>
  </sheetData>
  <mergeCells count="73">
    <mergeCell ref="A81:E81"/>
    <mergeCell ref="A74:A75"/>
    <mergeCell ref="B79:E79"/>
    <mergeCell ref="B80:E80"/>
    <mergeCell ref="B71:E71"/>
    <mergeCell ref="A72:E72"/>
    <mergeCell ref="A63:E63"/>
    <mergeCell ref="A65:A66"/>
    <mergeCell ref="B70:E70"/>
    <mergeCell ref="A56:A57"/>
    <mergeCell ref="B61:E61"/>
    <mergeCell ref="B62:E62"/>
    <mergeCell ref="B52:E52"/>
    <mergeCell ref="B53:E53"/>
    <mergeCell ref="A54:E54"/>
    <mergeCell ref="B44:E44"/>
    <mergeCell ref="A45:E45"/>
    <mergeCell ref="A47:A48"/>
    <mergeCell ref="A36:E36"/>
    <mergeCell ref="A38:A39"/>
    <mergeCell ref="B43:E43"/>
    <mergeCell ref="A29:A30"/>
    <mergeCell ref="B34:E34"/>
    <mergeCell ref="B35:E35"/>
    <mergeCell ref="B25:E25"/>
    <mergeCell ref="B26:E26"/>
    <mergeCell ref="A27:E27"/>
    <mergeCell ref="A20:A21"/>
    <mergeCell ref="F21:H21"/>
    <mergeCell ref="F26:H26"/>
    <mergeCell ref="F25:H25"/>
    <mergeCell ref="F71:H71"/>
    <mergeCell ref="F70:H70"/>
    <mergeCell ref="F66:H66"/>
    <mergeCell ref="F63:H63"/>
    <mergeCell ref="A2:A3"/>
    <mergeCell ref="F3:H3"/>
    <mergeCell ref="A11:A12"/>
    <mergeCell ref="F12:H12"/>
    <mergeCell ref="B16:E16"/>
    <mergeCell ref="F16:H16"/>
    <mergeCell ref="B7:E7"/>
    <mergeCell ref="B8:E8"/>
    <mergeCell ref="A9:E9"/>
    <mergeCell ref="F9:H9"/>
    <mergeCell ref="F8:H8"/>
    <mergeCell ref="F7:H7"/>
    <mergeCell ref="F81:H81"/>
    <mergeCell ref="F80:H80"/>
    <mergeCell ref="F79:H79"/>
    <mergeCell ref="F75:H75"/>
    <mergeCell ref="F72:H72"/>
    <mergeCell ref="F62:H62"/>
    <mergeCell ref="F61:H61"/>
    <mergeCell ref="F34:H34"/>
    <mergeCell ref="F30:H30"/>
    <mergeCell ref="F27:H27"/>
    <mergeCell ref="A1:H1"/>
    <mergeCell ref="F57:H57"/>
    <mergeCell ref="F54:H54"/>
    <mergeCell ref="F53:H53"/>
    <mergeCell ref="F52:H52"/>
    <mergeCell ref="F48:H48"/>
    <mergeCell ref="F45:H45"/>
    <mergeCell ref="F44:H44"/>
    <mergeCell ref="F43:H43"/>
    <mergeCell ref="F39:H39"/>
    <mergeCell ref="B17:E17"/>
    <mergeCell ref="F17:H17"/>
    <mergeCell ref="A18:E18"/>
    <mergeCell ref="F18:H18"/>
    <mergeCell ref="F36:H36"/>
    <mergeCell ref="F35:H3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945BC-1722-4D95-BD34-6B0A94E4C877}">
  <dimension ref="A1:Q25"/>
  <sheetViews>
    <sheetView tabSelected="1" topLeftCell="D1" zoomScale="180" zoomScaleNormal="180" workbookViewId="0">
      <selection activeCell="I12" sqref="I12"/>
    </sheetView>
  </sheetViews>
  <sheetFormatPr baseColWidth="10" defaultColWidth="8.83203125" defaultRowHeight="15" x14ac:dyDescent="0.2"/>
  <cols>
    <col min="1" max="1" width="15.6640625" hidden="1" customWidth="1"/>
    <col min="2" max="2" width="12.33203125" hidden="1" customWidth="1"/>
    <col min="3" max="3" width="0" hidden="1" customWidth="1"/>
    <col min="4" max="4" width="12.6640625" bestFit="1" customWidth="1"/>
    <col min="5" max="6" width="12.6640625" customWidth="1"/>
    <col min="7" max="7" width="20.33203125" customWidth="1"/>
    <col min="8" max="9" width="18.6640625" customWidth="1"/>
    <col min="10" max="10" width="12.33203125" customWidth="1"/>
    <col min="11" max="11" width="12.33203125" hidden="1" customWidth="1"/>
    <col min="12" max="12" width="16.33203125" hidden="1" customWidth="1"/>
    <col min="13" max="13" width="18.83203125" customWidth="1"/>
    <col min="14" max="14" width="19.1640625" customWidth="1"/>
  </cols>
  <sheetData>
    <row r="1" spans="1:17" x14ac:dyDescent="0.2">
      <c r="A1" s="43" t="s">
        <v>82</v>
      </c>
      <c r="B1" s="43"/>
      <c r="C1" s="43"/>
      <c r="D1" s="43"/>
      <c r="E1" s="43"/>
      <c r="F1" s="43"/>
      <c r="G1" s="43"/>
      <c r="H1" s="43"/>
      <c r="I1" s="43"/>
      <c r="J1" s="43"/>
      <c r="K1" s="43"/>
      <c r="L1" s="43"/>
      <c r="M1" s="43"/>
      <c r="N1" s="43"/>
    </row>
    <row r="2" spans="1:17" ht="29.75" customHeight="1" x14ac:dyDescent="0.2">
      <c r="A2" t="s">
        <v>0</v>
      </c>
      <c r="B2" t="s">
        <v>47</v>
      </c>
      <c r="C2" t="s">
        <v>48</v>
      </c>
      <c r="D2" t="s">
        <v>49</v>
      </c>
      <c r="E2" t="s">
        <v>72</v>
      </c>
      <c r="F2" t="s">
        <v>73</v>
      </c>
      <c r="G2" t="s">
        <v>50</v>
      </c>
      <c r="H2" t="s">
        <v>51</v>
      </c>
      <c r="I2" t="s">
        <v>89</v>
      </c>
      <c r="J2" t="s">
        <v>52</v>
      </c>
      <c r="K2" t="s">
        <v>83</v>
      </c>
      <c r="L2" t="s">
        <v>53</v>
      </c>
      <c r="M2" s="20" t="s">
        <v>74</v>
      </c>
      <c r="N2" s="20" t="s">
        <v>77</v>
      </c>
      <c r="O2" s="42" t="s">
        <v>42</v>
      </c>
      <c r="P2" s="42"/>
      <c r="Q2" s="42"/>
    </row>
    <row r="3" spans="1:17" x14ac:dyDescent="0.2">
      <c r="A3">
        <v>20243</v>
      </c>
      <c r="B3" t="s">
        <v>65</v>
      </c>
      <c r="C3" t="s">
        <v>66</v>
      </c>
      <c r="D3" t="s">
        <v>37</v>
      </c>
      <c r="E3" s="18">
        <v>687</v>
      </c>
      <c r="F3" s="18">
        <v>480.92</v>
      </c>
      <c r="G3" s="15">
        <v>1445.92</v>
      </c>
      <c r="H3" s="15">
        <v>400</v>
      </c>
      <c r="I3" s="15">
        <f>Table1[[#This Row],[Amount Awarded]]+200</f>
        <v>600</v>
      </c>
      <c r="J3">
        <v>96</v>
      </c>
      <c r="K3" t="s">
        <v>76</v>
      </c>
      <c r="L3" s="19" t="s">
        <v>76</v>
      </c>
      <c r="M3" s="19" t="s">
        <v>75</v>
      </c>
      <c r="N3" s="19" t="s">
        <v>75</v>
      </c>
      <c r="O3" s="42"/>
      <c r="P3" s="42"/>
      <c r="Q3" s="42"/>
    </row>
    <row r="4" spans="1:17" x14ac:dyDescent="0.2">
      <c r="A4">
        <v>19814</v>
      </c>
      <c r="B4" t="s">
        <v>69</v>
      </c>
      <c r="C4" t="s">
        <v>70</v>
      </c>
      <c r="D4" t="s">
        <v>60</v>
      </c>
      <c r="E4" s="18">
        <v>1020</v>
      </c>
      <c r="F4" s="18">
        <v>954</v>
      </c>
      <c r="G4" s="15">
        <v>2299</v>
      </c>
      <c r="H4" s="15">
        <v>600</v>
      </c>
      <c r="I4" s="15">
        <f>Table1[[#This Row],[Amount Awarded]]+200</f>
        <v>800</v>
      </c>
      <c r="J4">
        <v>94</v>
      </c>
      <c r="K4" t="s">
        <v>76</v>
      </c>
      <c r="L4" s="19" t="s">
        <v>76</v>
      </c>
      <c r="M4" s="19" t="s">
        <v>75</v>
      </c>
      <c r="N4" s="19" t="s">
        <v>75</v>
      </c>
      <c r="O4" s="42"/>
      <c r="P4" s="42"/>
      <c r="Q4" s="42"/>
    </row>
    <row r="5" spans="1:17" x14ac:dyDescent="0.2">
      <c r="A5">
        <v>20256</v>
      </c>
      <c r="B5" t="s">
        <v>67</v>
      </c>
      <c r="C5" t="s">
        <v>68</v>
      </c>
      <c r="D5" t="s">
        <v>37</v>
      </c>
      <c r="E5" s="18">
        <v>536</v>
      </c>
      <c r="F5" s="18">
        <v>450</v>
      </c>
      <c r="G5" s="15">
        <v>1591</v>
      </c>
      <c r="H5" s="15">
        <v>400</v>
      </c>
      <c r="I5" s="15">
        <f>Table1[[#This Row],[Amount Awarded]]+200</f>
        <v>600</v>
      </c>
      <c r="J5">
        <v>90</v>
      </c>
      <c r="K5" t="s">
        <v>76</v>
      </c>
      <c r="L5" s="19" t="s">
        <v>76</v>
      </c>
      <c r="M5" s="19" t="s">
        <v>75</v>
      </c>
      <c r="N5" s="19" t="s">
        <v>75</v>
      </c>
      <c r="O5" s="42"/>
      <c r="P5" s="42"/>
      <c r="Q5" s="42"/>
    </row>
    <row r="6" spans="1:17" x14ac:dyDescent="0.2">
      <c r="A6">
        <v>19997</v>
      </c>
      <c r="B6" t="s">
        <v>61</v>
      </c>
      <c r="C6" t="s">
        <v>62</v>
      </c>
      <c r="D6" t="s">
        <v>37</v>
      </c>
      <c r="E6" s="18">
        <v>600</v>
      </c>
      <c r="F6" s="18">
        <v>533.91999999999996</v>
      </c>
      <c r="G6" s="15">
        <v>1513.92</v>
      </c>
      <c r="H6" s="15">
        <v>400</v>
      </c>
      <c r="I6" s="15">
        <f>Table1[[#This Row],[Amount Awarded]]+200</f>
        <v>600</v>
      </c>
      <c r="J6">
        <v>90</v>
      </c>
      <c r="K6" t="s">
        <v>76</v>
      </c>
      <c r="L6" s="19" t="s">
        <v>76</v>
      </c>
      <c r="M6" s="19" t="s">
        <v>75</v>
      </c>
      <c r="N6" s="19" t="s">
        <v>75</v>
      </c>
      <c r="O6" s="42"/>
      <c r="P6" s="42"/>
      <c r="Q6" s="42"/>
    </row>
    <row r="7" spans="1:17" ht="16" x14ac:dyDescent="0.2">
      <c r="A7">
        <v>19820</v>
      </c>
      <c r="B7" t="s">
        <v>56</v>
      </c>
      <c r="C7" t="s">
        <v>57</v>
      </c>
      <c r="D7" t="s">
        <v>37</v>
      </c>
      <c r="E7" s="18">
        <v>510</v>
      </c>
      <c r="F7" s="18">
        <v>315.66000000000003</v>
      </c>
      <c r="G7" s="14">
        <v>1194.6600000000001</v>
      </c>
      <c r="H7" s="15">
        <v>400</v>
      </c>
      <c r="I7" s="15">
        <f>Table1[[#This Row],[Amount Awarded]]+200</f>
        <v>600</v>
      </c>
      <c r="J7">
        <v>86</v>
      </c>
      <c r="K7" t="s">
        <v>76</v>
      </c>
      <c r="L7" s="19" t="s">
        <v>76</v>
      </c>
      <c r="M7" s="22" t="s">
        <v>76</v>
      </c>
      <c r="N7" s="19" t="s">
        <v>75</v>
      </c>
      <c r="O7" s="42"/>
      <c r="P7" s="42"/>
      <c r="Q7" s="42"/>
    </row>
    <row r="8" spans="1:17" ht="16" x14ac:dyDescent="0.2">
      <c r="A8">
        <v>20052</v>
      </c>
      <c r="B8" t="s">
        <v>54</v>
      </c>
      <c r="C8" t="s">
        <v>55</v>
      </c>
      <c r="D8" t="s">
        <v>60</v>
      </c>
      <c r="E8" s="18">
        <v>0</v>
      </c>
      <c r="F8" s="18">
        <v>1054</v>
      </c>
      <c r="G8" s="14">
        <v>1204</v>
      </c>
      <c r="H8" s="15">
        <v>600</v>
      </c>
      <c r="I8" s="15">
        <f>Table1[[#This Row],[Amount Awarded]]+200</f>
        <v>800</v>
      </c>
      <c r="J8">
        <v>85</v>
      </c>
      <c r="K8" t="s">
        <v>76</v>
      </c>
      <c r="L8" s="19" t="s">
        <v>76</v>
      </c>
      <c r="M8" s="19" t="s">
        <v>75</v>
      </c>
      <c r="N8" s="22" t="s">
        <v>76</v>
      </c>
      <c r="O8" s="42"/>
      <c r="P8" s="42"/>
      <c r="Q8" s="42"/>
    </row>
    <row r="9" spans="1:17" x14ac:dyDescent="0.2">
      <c r="A9">
        <v>19824</v>
      </c>
      <c r="B9" t="s">
        <v>59</v>
      </c>
      <c r="C9" t="s">
        <v>58</v>
      </c>
      <c r="D9" t="s">
        <v>37</v>
      </c>
      <c r="E9" s="18">
        <v>537</v>
      </c>
      <c r="F9" s="18">
        <v>456</v>
      </c>
      <c r="G9" s="14">
        <v>1263</v>
      </c>
      <c r="H9" s="15">
        <v>400</v>
      </c>
      <c r="I9" s="15">
        <f>Table1[[#This Row],[Amount Awarded]]+200</f>
        <v>600</v>
      </c>
      <c r="J9">
        <v>72</v>
      </c>
      <c r="K9" t="s">
        <v>76</v>
      </c>
      <c r="L9" s="19" t="s">
        <v>76</v>
      </c>
      <c r="M9" s="19" t="s">
        <v>75</v>
      </c>
      <c r="N9" s="19" t="s">
        <v>75</v>
      </c>
      <c r="O9" s="42"/>
      <c r="P9" s="42"/>
      <c r="Q9" s="42"/>
    </row>
    <row r="10" spans="1:17" ht="16" x14ac:dyDescent="0.2">
      <c r="A10">
        <v>19707</v>
      </c>
      <c r="B10" t="s">
        <v>63</v>
      </c>
      <c r="C10" t="s">
        <v>64</v>
      </c>
      <c r="D10" t="s">
        <v>37</v>
      </c>
      <c r="E10" s="18">
        <v>200</v>
      </c>
      <c r="F10" s="18">
        <v>410.8</v>
      </c>
      <c r="G10" s="15">
        <v>770.8</v>
      </c>
      <c r="H10" s="15">
        <v>400</v>
      </c>
      <c r="I10" s="15">
        <f>Table1[[#This Row],[Amount Awarded]]+200</f>
        <v>600</v>
      </c>
      <c r="J10">
        <v>65</v>
      </c>
      <c r="K10" t="s">
        <v>76</v>
      </c>
      <c r="L10" s="19" t="s">
        <v>76</v>
      </c>
      <c r="M10" s="19" t="s">
        <v>75</v>
      </c>
      <c r="N10" s="22" t="s">
        <v>76</v>
      </c>
      <c r="O10" s="42"/>
      <c r="P10" s="42"/>
      <c r="Q10" s="42"/>
    </row>
    <row r="11" spans="1:17" x14ac:dyDescent="0.2">
      <c r="E11" s="18"/>
      <c r="F11" s="18"/>
      <c r="G11" s="15"/>
      <c r="H11" s="15"/>
      <c r="I11" s="15"/>
      <c r="L11" s="15"/>
      <c r="M11" s="19"/>
      <c r="N11" s="19"/>
    </row>
    <row r="12" spans="1:17" x14ac:dyDescent="0.2">
      <c r="E12" s="17">
        <f>SUM(Table1[Lodging])</f>
        <v>4090</v>
      </c>
      <c r="F12" s="17">
        <f>SUM(Table1[Transportation])</f>
        <v>4655.3</v>
      </c>
      <c r="G12" s="17">
        <f>SUM(Table1[Amount Requested])</f>
        <v>11282.3</v>
      </c>
      <c r="H12" s="18">
        <f>SUM(H3:H10)</f>
        <v>3600</v>
      </c>
      <c r="I12" s="18">
        <f>SUM(I3:I10)</f>
        <v>5200</v>
      </c>
      <c r="L12" s="18"/>
      <c r="M12" s="21" t="s">
        <v>78</v>
      </c>
      <c r="N12" s="21" t="s">
        <v>79</v>
      </c>
    </row>
    <row r="14" spans="1:17" x14ac:dyDescent="0.2">
      <c r="D14" s="43" t="s">
        <v>84</v>
      </c>
      <c r="E14" s="43"/>
      <c r="F14" s="43"/>
      <c r="G14" s="43"/>
      <c r="H14" s="43"/>
      <c r="I14" s="43"/>
      <c r="J14" s="43"/>
      <c r="K14" s="43"/>
      <c r="L14" s="43"/>
      <c r="M14" s="43"/>
      <c r="N14" s="43"/>
    </row>
    <row r="15" spans="1:17" x14ac:dyDescent="0.2">
      <c r="D15" s="43"/>
      <c r="E15" s="43"/>
      <c r="F15" s="43"/>
      <c r="G15" s="43"/>
      <c r="H15" s="43"/>
      <c r="I15" s="43"/>
      <c r="J15" s="43"/>
      <c r="K15" s="43"/>
      <c r="L15" s="43"/>
      <c r="M15" s="43"/>
      <c r="N15" s="43"/>
    </row>
    <row r="17" spans="4:14" ht="29.25" customHeight="1" x14ac:dyDescent="0.2">
      <c r="D17" s="41" t="s">
        <v>85</v>
      </c>
      <c r="E17" s="41"/>
      <c r="F17" s="41"/>
      <c r="G17" s="41"/>
      <c r="H17" s="41"/>
      <c r="I17" s="41"/>
      <c r="J17" s="41"/>
      <c r="K17" s="41"/>
      <c r="L17" s="41"/>
      <c r="M17" s="41"/>
      <c r="N17" s="41"/>
    </row>
    <row r="19" spans="4:14" ht="64.5" customHeight="1" x14ac:dyDescent="0.2">
      <c r="D19" s="41" t="s">
        <v>86</v>
      </c>
      <c r="E19" s="41"/>
      <c r="F19" s="41"/>
      <c r="G19" s="41"/>
      <c r="H19" s="41"/>
      <c r="I19" s="41"/>
      <c r="J19" s="41"/>
      <c r="K19" s="41"/>
      <c r="L19" s="41"/>
      <c r="M19" s="41"/>
      <c r="N19" s="41"/>
    </row>
    <row r="21" spans="4:14" x14ac:dyDescent="0.2">
      <c r="D21" s="41" t="s">
        <v>87</v>
      </c>
      <c r="E21" s="41"/>
      <c r="F21" s="41"/>
      <c r="G21" s="41"/>
      <c r="H21" s="41"/>
      <c r="I21" s="41"/>
      <c r="J21" s="41"/>
      <c r="K21" s="41"/>
      <c r="L21" s="41"/>
      <c r="M21" s="41"/>
      <c r="N21" s="41"/>
    </row>
    <row r="22" spans="4:14" x14ac:dyDescent="0.2">
      <c r="D22" s="41"/>
      <c r="E22" s="41"/>
      <c r="F22" s="41"/>
      <c r="G22" s="41"/>
      <c r="H22" s="41"/>
      <c r="I22" s="41"/>
      <c r="J22" s="41"/>
      <c r="K22" s="41"/>
      <c r="L22" s="41"/>
      <c r="M22" s="41"/>
      <c r="N22" s="41"/>
    </row>
    <row r="23" spans="4:14" x14ac:dyDescent="0.2">
      <c r="D23" s="41"/>
      <c r="E23" s="41"/>
      <c r="F23" s="41"/>
      <c r="G23" s="41"/>
      <c r="H23" s="41"/>
      <c r="I23" s="41"/>
      <c r="J23" s="41"/>
      <c r="K23" s="41"/>
      <c r="L23" s="41"/>
      <c r="M23" s="41"/>
      <c r="N23" s="41"/>
    </row>
    <row r="25" spans="4:14" ht="48" customHeight="1" x14ac:dyDescent="0.2">
      <c r="D25" s="41" t="s">
        <v>88</v>
      </c>
      <c r="E25" s="41"/>
      <c r="F25" s="41"/>
      <c r="G25" s="41"/>
      <c r="H25" s="41"/>
      <c r="I25" s="41"/>
      <c r="J25" s="41"/>
      <c r="K25" s="41"/>
      <c r="L25" s="41"/>
      <c r="M25" s="41"/>
      <c r="N25" s="41"/>
    </row>
  </sheetData>
  <mergeCells count="7">
    <mergeCell ref="D21:N23"/>
    <mergeCell ref="D25:N25"/>
    <mergeCell ref="O2:Q10"/>
    <mergeCell ref="A1:N1"/>
    <mergeCell ref="D14:N15"/>
    <mergeCell ref="D17:N17"/>
    <mergeCell ref="D19:N19"/>
  </mergeCells>
  <phoneticPr fontId="5" type="noConversion"/>
  <pageMargins left="0.7" right="0.7" top="0.75" bottom="0.75" header="0.3" footer="0.3"/>
  <pageSetup orientation="landscape" horizontalDpi="1200" verticalDpi="120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Spring 2020 Awards</vt:lpstr>
      <vt:lpstr>Rankings - Amounts Awarded</vt:lpstr>
      <vt:lpstr>'Rankings - Amounts Awarded'!Print_Area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dc:creator>
  <cp:lastModifiedBy>shawn ratcliff</cp:lastModifiedBy>
  <cp:lastPrinted>2020-01-07T23:02:59Z</cp:lastPrinted>
  <dcterms:created xsi:type="dcterms:W3CDTF">2018-12-18T20:23:36Z</dcterms:created>
  <dcterms:modified xsi:type="dcterms:W3CDTF">2020-01-29T21:15:35Z</dcterms:modified>
</cp:coreProperties>
</file>